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SINTÉTICO!$A$2:$M$82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<sst xmlns="http://schemas.openxmlformats.org/spreadsheetml/2006/main" count="307" uniqueCount="174">
  <si>
    <t>Relatório de Material e Mão-de-obra(Sintético)</t>
  </si>
  <si>
    <t>OBRA:</t>
  </si>
  <si>
    <t>IMPLANTAÇÃO USINA FOTOVOLTAICA CARTÓRIO ELEITORAL DE CASSILÂNDIA</t>
  </si>
  <si>
    <t>BDI:</t>
  </si>
  <si>
    <t>LOCAL :</t>
  </si>
  <si>
    <t>CASSILÂNDIA -MS</t>
  </si>
  <si>
    <t>ENCARGOS E LEIS SOCIAIS: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</si>
  <si>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</si>
  <si>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</si>
  <si>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</si>
  <si>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</si>
  <si>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</si>
  <si>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</si>
  <si>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</si>
  <si>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</si>
  <si>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</si>
  <si>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</si>
  <si>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</si>
  <si>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</si>
  <si>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</si>
  <si>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DA OBRA</t>
  </si>
  <si>
    <t>1.1</t>
  </si>
  <si>
    <t>91677U</t>
  </si>
  <si>
    <t>SINAPI</t>
  </si>
  <si>
    <t>ENGENHEIRO ELETRICISTA COM ENCARGOS COMPLEMENTARES</t>
  </si>
  <si>
    <t>SER.CG</t>
  </si>
  <si>
    <t>H</t>
  </si>
  <si>
    <t>SUBTOTAL:</t>
  </si>
  <si>
    <t>CARGA E TRANSPORTE DOS EQUIPAMENTOS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</si>
  <si>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</si>
  <si>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</si>
  <si>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</si>
  <si>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</si>
  <si>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</si>
  <si>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</si>
  <si>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</si>
  <si>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</si>
  <si>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</si>
  <si>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</si>
  <si>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</si>
  <si>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</si>
  <si>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</si>
  <si>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</si>
  <si>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</si>
  <si>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ELETRODUTO</t>
  </si>
  <si>
    <t>3.1</t>
  </si>
  <si>
    <t>CONECTOR RETO DE ALUMINIO PARA ELETRODUTO DE 1", PARA ADAPTAR ENTRADA DE ELETRODUTO METALICO FLEXIVEL EM QUADROS</t>
  </si>
  <si>
    <t>MAT.</t>
  </si>
  <si>
    <t>3.2</t>
  </si>
  <si>
    <t>CONECTOR RETO DE ALUMINIO PARA ELETRODUTO DE 1 1/4", PARA ADAPTAR ENTRADA DE ELETRODUTO METALICO FLEXIVEL EM QUADROS</t>
  </si>
  <si>
    <t>3.3</t>
  </si>
  <si>
    <t>ABRACADEIRA EM ACO PARA AMARRACAO DE ELETRODUTOS, TIPO D, COM 1" E PARAFUSO DE FIXACAO</t>
  </si>
  <si>
    <t>3.4</t>
  </si>
  <si>
    <t>91860U</t>
  </si>
  <si>
    <t>ELETRODUTO FLEXÍVEL CORRUGADO, PEAD, DN 40 MM (1 1/4"), PARA CIRCUITOS TERMINAIS, INSTALADO EM PAREDE - FORNECIMENTO E INSTALAÇÃO. AF_03/2023</t>
  </si>
  <si>
    <t>M</t>
  </si>
  <si>
    <t>3.5</t>
  </si>
  <si>
    <t>91872U</t>
  </si>
  <si>
    <t>ELETRODUTO RÍGIDO ROSCÁVEL, PVC, DN 32 MM (1"), PARA CIRCUITOS TERMINAIS, INSTALADO EM PAREDE - FORNECIMENTO E INSTALAÇÃO. AF_03/2023</t>
  </si>
  <si>
    <t>3.6</t>
  </si>
  <si>
    <t>91873U</t>
  </si>
  <si>
    <t>ELETRODUTO RÍGIDO ROSCÁVEL, PVC, DN 40 MM (1 1/4"), PARA CIRCUITOS TERMINAIS, INSTALADO EM PAREDE - FORNECIMENTO E INSTALAÇÃO. AF_03/2023</t>
  </si>
  <si>
    <t>3.7</t>
  </si>
  <si>
    <t>91885U</t>
  </si>
  <si>
    <t>LUVA PARA ELETRODUTO, PVC, ROSCÁVEL, DN 32 MM (1"), PARA CIRCUITOS TERMINAIS, INSTALADA EM PAREDE - FORNECIMENTO E INSTALAÇÃO. AF_03/2023</t>
  </si>
  <si>
    <t>3.8</t>
  </si>
  <si>
    <t>91886U</t>
  </si>
  <si>
    <t>LUVA PARA ELETRODUTO, PVC, ROSCÁVEL, DN 40 MM (1 1/4"), PARA CIRCUITOS TERMINAIS, INSTALADA EM PAREDE - FORNECIMENTO E INSTALAÇÃO. AF_03/2023</t>
  </si>
  <si>
    <t>3.9</t>
  </si>
  <si>
    <t>91917U</t>
  </si>
  <si>
    <t>CURVA 90 GRAUS PARA ELETRODUTO, PVC, ROSCÁVEL, DN 32 MM (1"), PARA CIRCUITOS TERMINAIS, INSTALADA EM PAREDE - FORNECIMENTO E INSTALAÇÃO. AF_03/2023</t>
  </si>
  <si>
    <t>3.10</t>
  </si>
  <si>
    <t>91920U</t>
  </si>
  <si>
    <t>CURVA 90 GRAUS PARA ELETRODUTO, PVC, ROSCÁVEL, DN 40 MM (1 1/4"), PARA CIRCUITOS TERMINAIS, INSTALADA EM PAREDE - FORNECIMENTO E INSTALAÇÃO. AF_03/2023</t>
  </si>
  <si>
    <t>3.11</t>
  </si>
  <si>
    <t>93008U</t>
  </si>
  <si>
    <t>ELETRODUTO RÍGIDO ROSCÁVEL, PVC, DN 50 MM (1 1/2"), PARA REDE ENTERRADA DE DISTRIBUIÇÃO DE ENERGIA ELÉTRICA - FORNECIMENTO E INSTALAÇÃO. AF_12/2021</t>
  </si>
  <si>
    <t>3.12</t>
  </si>
  <si>
    <t>93358U</t>
  </si>
  <si>
    <t>ESCAVAÇÃO MANUAL DE VALA COM PROFUNDIDADE MENOR OU IGUAL A 1,30 M. AF_02/2021</t>
  </si>
  <si>
    <t>M3</t>
  </si>
  <si>
    <t>3.13</t>
  </si>
  <si>
    <t>96995U</t>
  </si>
  <si>
    <t>REATERRO MANUAL APILOADO COM SOQUETE. AF_10/2017</t>
  </si>
  <si>
    <t>3.14</t>
  </si>
  <si>
    <t>97667U</t>
  </si>
  <si>
    <t>ELETRODUTO FLEXÍVEL CORRUGADO, PEAD, DN 50 (1 1/2"), PARA REDE ENTERRADA DE DISTRIBUIÇÃO DE ENERGIA ELÉTRICA - FORNECIMENTO E INSTALAÇÃO. AF_12/2021</t>
  </si>
  <si>
    <t>3.15</t>
  </si>
  <si>
    <t>COMP 0001</t>
  </si>
  <si>
    <t>PRÓPRIA</t>
  </si>
  <si>
    <t>FORNECIMENTO E INSTALAÇÃO DE ELETROCALHA LISA TIPO U (COM ABA OU VIROLA), COM TAMPA DE PARAFUSAR 100X100X3000MM INCLUSO CONEXÕES E FIXAÇÃO</t>
  </si>
  <si>
    <t xml:space="preserve">SUBTOTAL: </t>
  </si>
  <si>
    <t>FIAÇÃO</t>
  </si>
  <si>
    <t>4.1</t>
  </si>
  <si>
    <t>02.INHI.ESOL.008/01</t>
  </si>
  <si>
    <t>SINAPI ALTERADO</t>
  </si>
  <si>
    <t>CABO FOTOVOLTAICO 6 MM² INSTALADO EM ELETRODUTO - FORNECIMENTO E INSTALAÇÃO. AF_12/2021</t>
  </si>
  <si>
    <t>4.2</t>
  </si>
  <si>
    <t>101885U</t>
  </si>
  <si>
    <t>CABO DE COBRE ISOLADO, 10 MM², ANTI-CHAMA 0,6/1 KV, INSTALADO EM ELETROCALHA OU PERFILADO - FORNECIMENTO E INSTALAÇÃO. AF_10/2020</t>
  </si>
  <si>
    <t>4.3</t>
  </si>
  <si>
    <t>101887U</t>
  </si>
  <si>
    <t>CABO DE COBRE ISOLADO, 16 MM², ANTI-CHAMA 0,6/1 KV, INSTALADO EM ELETROCALHA OU PERFILADO - FORNECIMENTO E INSTALAÇÃO. AF_10/2020</t>
  </si>
  <si>
    <t>4.4</t>
  </si>
  <si>
    <t>101889U</t>
  </si>
  <si>
    <t>CABO DE COBRE ISOLADO, 25 MM², ANTI-CHAMA 0,6/1 KV, INSTALADO EM ELETROCALHA OU PERFILADO - FORNECIMENTO E INSTALAÇÃO. AF_10/2020</t>
  </si>
  <si>
    <t>4.5</t>
  </si>
  <si>
    <t>91930U</t>
  </si>
  <si>
    <t>CABO DE COBRE FLEXÍVEL ISOLADO, 6 MM², ANTI-CHAMA 450/750 V, PARA CIRCUITOS TERMINAIS - FORNECIMENTO E INSTALAÇÃO. AF_03/2023</t>
  </si>
  <si>
    <t>ATERRAMENTO, CAIXAS E CONECTORES</t>
  </si>
  <si>
    <t>5.1</t>
  </si>
  <si>
    <t>CONECTOR PERFURANTE (D16-120)(P4-35)</t>
  </si>
  <si>
    <t>5.2</t>
  </si>
  <si>
    <t>COTAÇÃO</t>
  </si>
  <si>
    <t>CONECTOR MC4 SOLAR PAR MACHO-FEMEA</t>
  </si>
  <si>
    <t>5.3</t>
  </si>
  <si>
    <t>101747U</t>
  </si>
  <si>
    <t>PISO EM CONCRETO 20 MPA PREPARO MECÂNICO, ESPESSURA 7CM. AF_09/2020</t>
  </si>
  <si>
    <t>M2</t>
  </si>
  <si>
    <t>5.4</t>
  </si>
  <si>
    <t>TERMINAL A COMPRESSAO EM COBRE ESTANHADO PARA CABO 6 MM2, 1 FURO E 1 COMPRESSAO, PARA PARAFUSO DE FIXACAO M6</t>
  </si>
  <si>
    <t>5.5</t>
  </si>
  <si>
    <t>TERMINAL A COMPRESSAO EM COBRE ESTANHADO PARA CABO 10 MM2, 1 FURO E 1 COMPRESSAO, PARA PARAFUSO DE FIXACAO M6</t>
  </si>
  <si>
    <t>5.6</t>
  </si>
  <si>
    <t>TERMINAL A COMPRESSAO EM COBRE ESTANHADO PARA CABO 16 MM2, 1 FURO E 1 COMPRESSAO, PARA PARAFUSO DE FIXACAO M6</t>
  </si>
  <si>
    <t>5.7</t>
  </si>
  <si>
    <t>TERMINAL A COMPRESSAO EM COBRE ESTANHADO PARA CABO 25 MM2, 1 FURO E 1 COMPRESSAO, PARA PARAFUSO DE FIXACAO M8</t>
  </si>
  <si>
    <t>5.8</t>
  </si>
  <si>
    <t>CAIXA DE PASSAGEM ELETRICA DE PAREDE, DE SOBREPOR, EM TERMOPLASTICO / PVC, COM TAMPA APARAFUSA, DIMENSOES 200 X 200 X *100* MM</t>
  </si>
  <si>
    <t>5.9</t>
  </si>
  <si>
    <t>90446U</t>
  </si>
  <si>
    <t>RASGO EM CONTRAPISO PARA RAMAIS/ DISTRIBUIÇÃO COM DIÂMETROS MAIORES QUE 75 MM. AF_05/2015</t>
  </si>
  <si>
    <t>5.10</t>
  </si>
  <si>
    <t>95803U</t>
  </si>
  <si>
    <t>CONDULETE DE ALUMÍNIO, TIPO X, PARA ELETRODUTO DE AÇO GALVANIZADO DN 32 MM (1 1/4), APARENTE - FORNECIMENTO E INSTALAÇÃO. AF_10/2022</t>
  </si>
  <si>
    <t>5.11</t>
  </si>
  <si>
    <t>95818U</t>
  </si>
  <si>
    <t>CONDULETE DE PVC, TIPO X, PARA ELETRODUTO DE PVC SOLDÁVEL DN 32 MM (1), APARENTE - FORNECIMENTO E INSTALAÇÃO. AF_10/2022</t>
  </si>
  <si>
    <t>5.12</t>
  </si>
  <si>
    <t>96971U</t>
  </si>
  <si>
    <t>CORDOALHA DE COBRE NU 16 MM², NÃO ENTERRADA, COM ISOLADOR - FORNECIMENTO E INSTALAÇÃO. AF_12/2017</t>
  </si>
  <si>
    <t>5.13</t>
  </si>
  <si>
    <t>96985U</t>
  </si>
  <si>
    <t>HASTE DE ATERRAMENTO 5/8 PARA SPDA - FORNECIMENTO E INSTALAÇÃO. AF_12/2017</t>
  </si>
  <si>
    <t>5.14</t>
  </si>
  <si>
    <t>97881U</t>
  </si>
  <si>
    <t>CAIXA ENTERRADA ELÉTRICA RETANGULAR, EM CONCRETO PRÉ-MOLDADO, FUNDO COM BRITA, DIMENSÕES INTERNAS: 0,3X0,3X0,3 M. AF_12/2020</t>
  </si>
  <si>
    <t>5.15</t>
  </si>
  <si>
    <t>98111U</t>
  </si>
  <si>
    <t>CAIXA DE INSPEÇÃO PARA ATERRAMENTO, CIRCULAR, EM POLIETILENO, DIÂMETRO INTERNO = 0,3 M. AF_12/2020</t>
  </si>
  <si>
    <t>QUADROS E INVERSORES</t>
  </si>
  <si>
    <t>6.1</t>
  </si>
  <si>
    <t>COMP 0002</t>
  </si>
  <si>
    <t>INSTALAÇÃO DE INVERSOR SOLAR FOTOVOLTAICO 15kWP, CONFIGURAÇÃO DA REDE E MONITORAMENTO.</t>
  </si>
  <si>
    <t>6.2</t>
  </si>
  <si>
    <t>COMP 0005</t>
  </si>
  <si>
    <t>STRING BOX CC PARA SISTEMA FOTOVOLTAICO - FORNECIMENTO E INSTALAÇÃO. AF_12/2021</t>
  </si>
  <si>
    <t>6.3</t>
  </si>
  <si>
    <t>COMP 0013</t>
  </si>
  <si>
    <t>FORNECIMENTO, INSTALAÇÃO E MONTAGEM CONFORME PROJETO DE CAIXA DE COMANDO 600X500X200MM(QUADRO CA).</t>
  </si>
  <si>
    <t>PAINÉIS E ESTRUTURA DE FIXAÇÃO</t>
  </si>
  <si>
    <t>7.1</t>
  </si>
  <si>
    <t>COMP 0010</t>
  </si>
  <si>
    <t>INSTALAÇÃO PAINEL SOLAR FOTOVOLTAICO EM ESTRUTURA OU TELHA METÁLICA.</t>
  </si>
  <si>
    <t>7.2</t>
  </si>
  <si>
    <t>COMP 0012</t>
  </si>
  <si>
    <t>INSTALAÇÃO DE ESTRUTURA PARA FIXAÇÃO DE PAINEIS SOLARES, INCLUSO TRILHO, EMENDA E FIXADORES DE PERFIL.</t>
  </si>
  <si>
    <t>7.3</t>
  </si>
  <si>
    <t>COMP 0014</t>
  </si>
  <si>
    <t>ESTRUTURA FIXAÇÃO PAINEL SOLAR NO SOLO ROMAGNOLE OU EQUIVALENTE TÉCNICO, INCLUSO PILASTRAS, LONGARINAS E FIXADORES, 4,80M INCLINAÇÃO 5 A 30 GRAUS. FORNECIMENTO E INSTALAÇÃO INCLUSO FUNDAÇÃO.</t>
  </si>
  <si>
    <t>7.4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</si>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</sst>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3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7" applyNumberFormat="0" applyAlignment="0" applyProtection="0"/>
    <xf numFmtId="0" fontId="20" fillId="8" borderId="18" applyNumberFormat="0" applyAlignment="0" applyProtection="0"/>
    <xf numFmtId="0" fontId="21" fillId="8" borderId="17" applyNumberFormat="0" applyAlignment="0" applyProtection="0"/>
    <xf numFmtId="0" fontId="22" fillId="9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</cellStyleXfs>
  <cellXfs count="7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0" fillId="0" borderId="1" xfId="0" applyFont="1" applyBorder="1"/>
    <xf numFmtId="4" fontId="2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4" fontId="5" fillId="0" borderId="8" xfId="0" applyNumberFormat="1" applyFont="1" applyBorder="1" applyAlignment="1">
      <alignment horizontal="right" vertical="top" wrapText="1"/>
    </xf>
    <xf numFmtId="0" fontId="6" fillId="4" borderId="6" xfId="0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right" vertical="top" wrapText="1"/>
    </xf>
    <xf numFmtId="0" fontId="6" fillId="4" borderId="7" xfId="0" applyFont="1" applyFill="1" applyBorder="1" applyAlignment="1">
      <alignment horizontal="right" vertical="top" wrapText="1"/>
    </xf>
    <xf numFmtId="0" fontId="6" fillId="4" borderId="9" xfId="0" applyFont="1" applyFill="1" applyBorder="1" applyAlignment="1">
      <alignment horizontal="right" vertical="top" wrapText="1"/>
    </xf>
    <xf numFmtId="0" fontId="5" fillId="0" borderId="8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10" fontId="3" fillId="0" borderId="0" xfId="0" applyNumberFormat="1" applyFont="1" applyFill="1" applyBorder="1" applyAlignment="1">
      <alignment horizontal="left" vertical="center" wrapText="1"/>
    </xf>
    <xf numFmtId="10" fontId="3" fillId="0" borderId="1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center"/>
    </xf>
    <xf numFmtId="4" fontId="6" fillId="0" borderId="8" xfId="0" applyNumberFormat="1" applyFont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0" fontId="5" fillId="0" borderId="9" xfId="0" applyFont="1" applyBorder="1" applyAlignment="1">
      <alignment horizontal="center"/>
    </xf>
    <xf numFmtId="0" fontId="6" fillId="4" borderId="8" xfId="0" applyNumberFormat="1" applyFont="1" applyFill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horizontal="right" vertical="top" wrapText="1"/>
    </xf>
    <xf numFmtId="0" fontId="6" fillId="5" borderId="6" xfId="0" applyFont="1" applyFill="1" applyBorder="1" applyAlignment="1">
      <alignment horizontal="right" vertical="top"/>
    </xf>
    <xf numFmtId="0" fontId="6" fillId="5" borderId="7" xfId="0" applyFont="1" applyFill="1" applyBorder="1" applyAlignment="1">
      <alignment horizontal="right" vertical="top"/>
    </xf>
    <xf numFmtId="0" fontId="6" fillId="5" borderId="9" xfId="0" applyFont="1" applyFill="1" applyBorder="1" applyAlignment="1">
      <alignment horizontal="right" vertical="top"/>
    </xf>
    <xf numFmtId="0" fontId="5" fillId="5" borderId="6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" fontId="6" fillId="5" borderId="8" xfId="0" applyNumberFormat="1" applyFont="1" applyFill="1" applyBorder="1" applyAlignment="1">
      <alignment horizontal="right" vertical="top"/>
    </xf>
    <xf numFmtId="4" fontId="6" fillId="5" borderId="8" xfId="0" applyNumberFormat="1" applyFont="1" applyFill="1" applyBorder="1" applyAlignment="1">
      <alignment vertical="top"/>
    </xf>
    <xf numFmtId="0" fontId="5" fillId="5" borderId="9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8" fillId="0" borderId="0" xfId="0" applyNumberFormat="1" applyFont="1" applyFill="1" applyBorder="1" applyAlignment="1">
      <alignment horizontal="right" vertical="top"/>
    </xf>
  </cellXfs>
  <cellStyles count="50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1"/>
  <sheetViews>
    <sheetView showGridLines="0" tabSelected="1" workbookViewId="0">
      <selection activeCell="E17" sqref="E17"/>
    </sheetView>
  </sheetViews>
  <sheetFormatPr defaultColWidth="9" defaultRowHeight="12.75"/>
  <cols>
    <col min="1" max="1" width="6" style="1" customWidth="1"/>
    <col min="2" max="2" width="15.4285714285714" style="1" customWidth="1"/>
    <col min="3" max="3" width="10.1428571428571" style="1" customWidth="1"/>
    <col min="4" max="4" width="65.1428571428571" style="1" customWidth="1"/>
    <col min="5" max="5" width="7.85714285714286" style="1" customWidth="1"/>
    <col min="6" max="6" width="9.71428571428571" style="1" customWidth="1"/>
    <col min="7" max="7" width="9.28571428571429" style="2" customWidth="1"/>
    <col min="8" max="9" width="12.8571428571429" style="2" customWidth="1"/>
    <col min="10" max="11" width="12.7142857142857" style="2" customWidth="1"/>
    <col min="12" max="12" width="14" style="2" customWidth="1"/>
    <col min="13" max="13" width="13.2857142857143" style="2" customWidth="1"/>
    <col min="14" max="16384" width="9.14285714285714" style="1"/>
  </cols>
  <sheetData>
    <row r="1" spans="1:13">
      <c r="A1" s="3"/>
      <c r="B1" s="4"/>
      <c r="C1" s="4"/>
      <c r="D1" s="4"/>
      <c r="E1" s="5"/>
      <c r="F1" s="5"/>
      <c r="G1" s="6"/>
      <c r="H1" s="6"/>
      <c r="I1" s="6"/>
      <c r="J1" s="6"/>
      <c r="K1" s="6"/>
      <c r="L1" s="39"/>
      <c r="M1" s="39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40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41"/>
    </row>
    <row r="4" ht="28.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42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3"/>
    </row>
    <row r="6" ht="15" spans="1:13">
      <c r="A6" s="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44"/>
    </row>
    <row r="7" ht="15" customHeight="1" spans="1:13">
      <c r="A7" s="15" t="s">
        <v>1</v>
      </c>
      <c r="B7" s="16"/>
      <c r="C7" s="16" t="s">
        <v>2</v>
      </c>
      <c r="D7" s="16"/>
      <c r="E7" s="16"/>
      <c r="F7" s="16"/>
      <c r="G7" s="16" t="s">
        <v>3</v>
      </c>
      <c r="H7" s="16"/>
      <c r="I7" s="16"/>
      <c r="J7" s="45"/>
      <c r="K7" s="45"/>
      <c r="L7" s="45"/>
      <c r="M7" s="46"/>
    </row>
    <row r="8" ht="15" customHeight="1" spans="1:13">
      <c r="A8" s="15" t="s">
        <v>4</v>
      </c>
      <c r="B8" s="16"/>
      <c r="C8" s="16" t="s">
        <v>5</v>
      </c>
      <c r="D8" s="16"/>
      <c r="E8" s="16"/>
      <c r="F8" s="16"/>
      <c r="G8" s="16" t="s">
        <v>6</v>
      </c>
      <c r="H8" s="16"/>
      <c r="I8" s="16"/>
      <c r="J8" s="47"/>
      <c r="K8" s="47"/>
      <c r="L8" s="47"/>
      <c r="M8" s="48"/>
    </row>
    <row r="9" customHeight="1" spans="1:13">
      <c r="A9" s="15"/>
      <c r="B9" s="16"/>
      <c r="C9" s="16"/>
      <c r="D9" s="16"/>
      <c r="E9" s="16"/>
      <c r="F9" s="16"/>
      <c r="G9" s="16"/>
      <c r="H9" s="16"/>
      <c r="I9" s="16"/>
      <c r="J9" s="47"/>
      <c r="K9" s="47"/>
      <c r="L9" s="47"/>
      <c r="M9" s="48"/>
    </row>
    <row r="10" ht="8.25" hidden="1" customHeight="1" spans="1:13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49"/>
    </row>
    <row r="11" ht="30" spans="1:13">
      <c r="A11" s="19" t="s">
        <v>7</v>
      </c>
      <c r="B11" s="19" t="s">
        <v>8</v>
      </c>
      <c r="C11" s="19" t="s">
        <v>9</v>
      </c>
      <c r="D11" s="19" t="s">
        <v>10</v>
      </c>
      <c r="E11" s="19" t="s">
        <v>11</v>
      </c>
      <c r="F11" s="19" t="s">
        <v>12</v>
      </c>
      <c r="G11" s="20" t="s">
        <v>13</v>
      </c>
      <c r="H11" s="20" t="s">
        <v>14</v>
      </c>
      <c r="I11" s="20" t="s">
        <v>15</v>
      </c>
      <c r="J11" s="20" t="s">
        <v>16</v>
      </c>
      <c r="K11" s="20" t="s">
        <v>17</v>
      </c>
      <c r="L11" s="20" t="s">
        <v>18</v>
      </c>
      <c r="M11" s="20" t="s">
        <v>19</v>
      </c>
    </row>
    <row r="12" ht="15" spans="1:13">
      <c r="A12" s="21">
        <v>1</v>
      </c>
      <c r="B12" s="21"/>
      <c r="C12" s="21"/>
      <c r="D12" s="22" t="s">
        <v>20</v>
      </c>
      <c r="E12" s="22"/>
      <c r="F12" s="22"/>
      <c r="G12" s="22"/>
      <c r="H12" s="22"/>
      <c r="I12" s="22"/>
      <c r="J12" s="22"/>
      <c r="K12" s="22"/>
      <c r="L12" s="22"/>
      <c r="M12" s="22"/>
    </row>
    <row r="13" ht="15.75" spans="1:13">
      <c r="A13" s="23" t="s">
        <v>21</v>
      </c>
      <c r="B13" s="24" t="s">
        <v>22</v>
      </c>
      <c r="C13" s="24" t="s">
        <v>23</v>
      </c>
      <c r="D13" s="25" t="s">
        <v>24</v>
      </c>
      <c r="E13" s="26" t="s">
        <v>25</v>
      </c>
      <c r="F13" s="26" t="s">
        <v>26</v>
      </c>
      <c r="G13" s="27">
        <v>12</v>
      </c>
      <c r="H13" s="27"/>
      <c r="I13" s="27">
        <f>ROUND(G13*H13,2)</f>
        <v>0</v>
      </c>
      <c r="J13" s="27"/>
      <c r="K13" s="27">
        <f>ROUND(G13*J13,2)</f>
        <v>0</v>
      </c>
      <c r="L13" s="27">
        <f>ROUND(H13+J13,2)</f>
        <v>0</v>
      </c>
      <c r="M13" s="50">
        <f>ROUND(G13*L13,2)</f>
        <v>0</v>
      </c>
    </row>
    <row r="14" ht="15.75" spans="1:13">
      <c r="A14" s="28" t="s">
        <v>27</v>
      </c>
      <c r="B14" s="29"/>
      <c r="C14" s="29"/>
      <c r="D14" s="29"/>
      <c r="E14" s="29"/>
      <c r="F14" s="29"/>
      <c r="G14" s="29"/>
      <c r="H14" s="30"/>
      <c r="I14" s="51">
        <f>ROUND(SUM(I13),2)</f>
        <v>0</v>
      </c>
      <c r="J14" s="51"/>
      <c r="K14" s="51">
        <f>ROUND(SUM(K13),2)</f>
        <v>0</v>
      </c>
      <c r="L14" s="52"/>
      <c r="M14" s="51">
        <f>ROUND(SUM(M13),2)</f>
        <v>0</v>
      </c>
    </row>
    <row r="15" ht="15.75" spans="1:1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53"/>
    </row>
    <row r="16" ht="15.75" spans="1:13">
      <c r="A16" s="33">
        <v>2</v>
      </c>
      <c r="B16" s="33"/>
      <c r="C16" s="33"/>
      <c r="D16" s="34" t="s">
        <v>28</v>
      </c>
      <c r="E16" s="34"/>
      <c r="F16" s="34"/>
      <c r="G16" s="34"/>
      <c r="H16" s="34"/>
      <c r="I16" s="34"/>
      <c r="J16" s="34"/>
      <c r="K16" s="34"/>
      <c r="L16" s="34"/>
      <c r="M16" s="34"/>
    </row>
    <row r="17" ht="31.5" spans="1:13">
      <c r="A17" s="23" t="s">
        <v>29</v>
      </c>
      <c r="B17" s="24" t="s">
        <v>30</v>
      </c>
      <c r="C17" s="24" t="s">
        <v>31</v>
      </c>
      <c r="D17" s="25" t="s">
        <v>32</v>
      </c>
      <c r="E17" s="26" t="s">
        <v>25</v>
      </c>
      <c r="F17" s="26" t="s">
        <v>33</v>
      </c>
      <c r="G17" s="27">
        <v>1</v>
      </c>
      <c r="H17" s="27"/>
      <c r="I17" s="27">
        <f>ROUND(G17*H17,2)</f>
        <v>0</v>
      </c>
      <c r="J17" s="27"/>
      <c r="K17" s="27">
        <f>ROUND(G17*J17,2)</f>
        <v>0</v>
      </c>
      <c r="L17" s="27">
        <f>ROUND(H17+J17,2)</f>
        <v>0</v>
      </c>
      <c r="M17" s="50">
        <f>ROUND(G17*L17,2)</f>
        <v>0</v>
      </c>
    </row>
    <row r="18" ht="31.5" spans="1:13">
      <c r="A18" s="23" t="s">
        <v>34</v>
      </c>
      <c r="B18" s="24" t="s">
        <v>35</v>
      </c>
      <c r="C18" s="24" t="s">
        <v>31</v>
      </c>
      <c r="D18" s="25" t="s">
        <v>36</v>
      </c>
      <c r="E18" s="26" t="s">
        <v>25</v>
      </c>
      <c r="F18" s="26" t="s">
        <v>33</v>
      </c>
      <c r="G18" s="27">
        <v>1</v>
      </c>
      <c r="H18" s="27"/>
      <c r="I18" s="27">
        <f t="shared" ref="I18:I20" si="0">ROUND(G18*H18,2)</f>
        <v>0</v>
      </c>
      <c r="J18" s="27"/>
      <c r="K18" s="27">
        <f t="shared" ref="K18:K20" si="1">ROUND(G18*J18,2)</f>
        <v>0</v>
      </c>
      <c r="L18" s="27">
        <f t="shared" ref="L18:L20" si="2">ROUND(H18+J18,2)</f>
        <v>0</v>
      </c>
      <c r="M18" s="50">
        <f t="shared" ref="M18:M20" si="3">ROUND(G18*L18,2)</f>
        <v>0</v>
      </c>
    </row>
    <row r="19" ht="31.5" spans="1:13">
      <c r="A19" s="23" t="s">
        <v>37</v>
      </c>
      <c r="B19" s="24" t="s">
        <v>38</v>
      </c>
      <c r="C19" s="24" t="s">
        <v>23</v>
      </c>
      <c r="D19" s="25" t="s">
        <v>39</v>
      </c>
      <c r="E19" s="26" t="s">
        <v>25</v>
      </c>
      <c r="F19" s="26" t="s">
        <v>40</v>
      </c>
      <c r="G19" s="27">
        <v>270</v>
      </c>
      <c r="H19" s="27"/>
      <c r="I19" s="27">
        <f t="shared" si="0"/>
        <v>0</v>
      </c>
      <c r="J19" s="27"/>
      <c r="K19" s="27">
        <f t="shared" si="1"/>
        <v>0</v>
      </c>
      <c r="L19" s="27">
        <f t="shared" si="2"/>
        <v>0</v>
      </c>
      <c r="M19" s="50">
        <f t="shared" si="3"/>
        <v>0</v>
      </c>
    </row>
    <row r="20" ht="47.25" spans="1:13">
      <c r="A20" s="23" t="s">
        <v>41</v>
      </c>
      <c r="B20" s="24" t="s">
        <v>42</v>
      </c>
      <c r="C20" s="24" t="s">
        <v>23</v>
      </c>
      <c r="D20" s="25" t="s">
        <v>43</v>
      </c>
      <c r="E20" s="26" t="s">
        <v>25</v>
      </c>
      <c r="F20" s="26" t="s">
        <v>40</v>
      </c>
      <c r="G20" s="27">
        <v>3591</v>
      </c>
      <c r="H20" s="27"/>
      <c r="I20" s="27">
        <f t="shared" si="0"/>
        <v>0</v>
      </c>
      <c r="J20" s="27"/>
      <c r="K20" s="27">
        <f t="shared" si="1"/>
        <v>0</v>
      </c>
      <c r="L20" s="27">
        <f t="shared" si="2"/>
        <v>0</v>
      </c>
      <c r="M20" s="50">
        <f t="shared" si="3"/>
        <v>0</v>
      </c>
    </row>
    <row r="21" ht="15.75" spans="1:13">
      <c r="A21" s="35" t="s">
        <v>27</v>
      </c>
      <c r="B21" s="36"/>
      <c r="C21" s="36"/>
      <c r="D21" s="36"/>
      <c r="E21" s="36"/>
      <c r="F21" s="36"/>
      <c r="G21" s="36"/>
      <c r="H21" s="37"/>
      <c r="I21" s="51">
        <f>ROUND(SUM(I17:I20),2)</f>
        <v>0</v>
      </c>
      <c r="J21" s="51"/>
      <c r="K21" s="51">
        <f>ROUND(SUM(K17:K20),2)</f>
        <v>0</v>
      </c>
      <c r="L21" s="52"/>
      <c r="M21" s="51">
        <f>ROUND(SUM(M17:M20),2)</f>
        <v>0</v>
      </c>
    </row>
    <row r="22" ht="15.75" spans="1:13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ht="15.75" spans="1:13">
      <c r="A23" s="33">
        <v>3</v>
      </c>
      <c r="B23" s="33"/>
      <c r="C23" s="33"/>
      <c r="D23" s="34" t="s">
        <v>44</v>
      </c>
      <c r="E23" s="34"/>
      <c r="F23" s="34"/>
      <c r="G23" s="34"/>
      <c r="H23" s="34"/>
      <c r="I23" s="34"/>
      <c r="J23" s="34"/>
      <c r="K23" s="34"/>
      <c r="L23" s="34"/>
      <c r="M23" s="34"/>
    </row>
    <row r="24" ht="33.75" customHeight="1" spans="1:13">
      <c r="A24" s="23" t="s">
        <v>45</v>
      </c>
      <c r="B24" s="24">
        <v>2483</v>
      </c>
      <c r="C24" s="24" t="s">
        <v>23</v>
      </c>
      <c r="D24" s="25" t="s">
        <v>46</v>
      </c>
      <c r="E24" s="26" t="s">
        <v>47</v>
      </c>
      <c r="F24" s="26" t="s">
        <v>33</v>
      </c>
      <c r="G24" s="27">
        <v>10</v>
      </c>
      <c r="H24" s="27"/>
      <c r="I24" s="27">
        <f t="shared" ref="I24:I38" si="4">ROUND(G24*H24,2)</f>
        <v>0</v>
      </c>
      <c r="J24" s="27"/>
      <c r="K24" s="27">
        <f t="shared" ref="K24:K38" si="5">ROUND(G24*J24,2)</f>
        <v>0</v>
      </c>
      <c r="L24" s="27">
        <f t="shared" ref="L24:L38" si="6">ROUND(H24+J24,2)</f>
        <v>0</v>
      </c>
      <c r="M24" s="50">
        <f t="shared" ref="M24:M38" si="7">ROUND(G24*L24,2)</f>
        <v>0</v>
      </c>
    </row>
    <row r="25" ht="35.25" customHeight="1" spans="1:13">
      <c r="A25" s="23" t="s">
        <v>48</v>
      </c>
      <c r="B25" s="24">
        <v>2526</v>
      </c>
      <c r="C25" s="24" t="s">
        <v>23</v>
      </c>
      <c r="D25" s="25" t="s">
        <v>49</v>
      </c>
      <c r="E25" s="26" t="s">
        <v>47</v>
      </c>
      <c r="F25" s="26" t="s">
        <v>33</v>
      </c>
      <c r="G25" s="27">
        <v>10</v>
      </c>
      <c r="H25" s="27"/>
      <c r="I25" s="27">
        <f t="shared" si="4"/>
        <v>0</v>
      </c>
      <c r="J25" s="27"/>
      <c r="K25" s="27">
        <f t="shared" si="5"/>
        <v>0</v>
      </c>
      <c r="L25" s="27">
        <f t="shared" si="6"/>
        <v>0</v>
      </c>
      <c r="M25" s="50">
        <f t="shared" si="7"/>
        <v>0</v>
      </c>
    </row>
    <row r="26" ht="31.5" spans="1:13">
      <c r="A26" s="23" t="s">
        <v>50</v>
      </c>
      <c r="B26" s="24">
        <v>393</v>
      </c>
      <c r="C26" s="24" t="s">
        <v>23</v>
      </c>
      <c r="D26" s="25" t="s">
        <v>51</v>
      </c>
      <c r="E26" s="26" t="s">
        <v>47</v>
      </c>
      <c r="F26" s="26" t="s">
        <v>33</v>
      </c>
      <c r="G26" s="27">
        <v>12</v>
      </c>
      <c r="H26" s="27"/>
      <c r="I26" s="27">
        <f t="shared" si="4"/>
        <v>0</v>
      </c>
      <c r="J26" s="27"/>
      <c r="K26" s="27">
        <f t="shared" si="5"/>
        <v>0</v>
      </c>
      <c r="L26" s="27">
        <f t="shared" si="6"/>
        <v>0</v>
      </c>
      <c r="M26" s="50">
        <f t="shared" si="7"/>
        <v>0</v>
      </c>
    </row>
    <row r="27" ht="47.25" spans="1:13">
      <c r="A27" s="23" t="s">
        <v>52</v>
      </c>
      <c r="B27" s="24" t="s">
        <v>53</v>
      </c>
      <c r="C27" s="24" t="s">
        <v>23</v>
      </c>
      <c r="D27" s="25" t="s">
        <v>54</v>
      </c>
      <c r="E27" s="26" t="s">
        <v>25</v>
      </c>
      <c r="F27" s="26" t="s">
        <v>55</v>
      </c>
      <c r="G27" s="27">
        <v>20</v>
      </c>
      <c r="H27" s="27"/>
      <c r="I27" s="27">
        <f t="shared" si="4"/>
        <v>0</v>
      </c>
      <c r="J27" s="27"/>
      <c r="K27" s="27">
        <f t="shared" si="5"/>
        <v>0</v>
      </c>
      <c r="L27" s="27">
        <f t="shared" si="6"/>
        <v>0</v>
      </c>
      <c r="M27" s="50">
        <f t="shared" si="7"/>
        <v>0</v>
      </c>
    </row>
    <row r="28" ht="47.25" spans="1:13">
      <c r="A28" s="23" t="s">
        <v>56</v>
      </c>
      <c r="B28" s="24" t="s">
        <v>57</v>
      </c>
      <c r="C28" s="24" t="s">
        <v>23</v>
      </c>
      <c r="D28" s="25" t="s">
        <v>58</v>
      </c>
      <c r="E28" s="26" t="s">
        <v>25</v>
      </c>
      <c r="F28" s="26" t="s">
        <v>55</v>
      </c>
      <c r="G28" s="27">
        <v>30</v>
      </c>
      <c r="H28" s="27"/>
      <c r="I28" s="27">
        <f t="shared" si="4"/>
        <v>0</v>
      </c>
      <c r="J28" s="27"/>
      <c r="K28" s="27">
        <f t="shared" si="5"/>
        <v>0</v>
      </c>
      <c r="L28" s="27">
        <f t="shared" si="6"/>
        <v>0</v>
      </c>
      <c r="M28" s="50">
        <f t="shared" si="7"/>
        <v>0</v>
      </c>
    </row>
    <row r="29" ht="47.25" spans="1:13">
      <c r="A29" s="23" t="s">
        <v>59</v>
      </c>
      <c r="B29" s="24" t="s">
        <v>60</v>
      </c>
      <c r="C29" s="24" t="s">
        <v>23</v>
      </c>
      <c r="D29" s="25" t="s">
        <v>61</v>
      </c>
      <c r="E29" s="26" t="s">
        <v>25</v>
      </c>
      <c r="F29" s="26" t="s">
        <v>55</v>
      </c>
      <c r="G29" s="27">
        <v>12</v>
      </c>
      <c r="H29" s="27"/>
      <c r="I29" s="27">
        <f t="shared" si="4"/>
        <v>0</v>
      </c>
      <c r="J29" s="27"/>
      <c r="K29" s="27">
        <f t="shared" si="5"/>
        <v>0</v>
      </c>
      <c r="L29" s="27">
        <f t="shared" si="6"/>
        <v>0</v>
      </c>
      <c r="M29" s="50">
        <f t="shared" si="7"/>
        <v>0</v>
      </c>
    </row>
    <row r="30" ht="47.25" spans="1:13">
      <c r="A30" s="23" t="s">
        <v>62</v>
      </c>
      <c r="B30" s="24" t="s">
        <v>63</v>
      </c>
      <c r="C30" s="24" t="s">
        <v>23</v>
      </c>
      <c r="D30" s="25" t="s">
        <v>64</v>
      </c>
      <c r="E30" s="26" t="s">
        <v>25</v>
      </c>
      <c r="F30" s="26" t="s">
        <v>33</v>
      </c>
      <c r="G30" s="27">
        <v>10</v>
      </c>
      <c r="H30" s="27"/>
      <c r="I30" s="27">
        <f t="shared" si="4"/>
        <v>0</v>
      </c>
      <c r="J30" s="27"/>
      <c r="K30" s="27">
        <f t="shared" si="5"/>
        <v>0</v>
      </c>
      <c r="L30" s="27">
        <f t="shared" si="6"/>
        <v>0</v>
      </c>
      <c r="M30" s="50">
        <f t="shared" si="7"/>
        <v>0</v>
      </c>
    </row>
    <row r="31" ht="47.25" spans="1:13">
      <c r="A31" s="23" t="s">
        <v>65</v>
      </c>
      <c r="B31" s="24" t="s">
        <v>66</v>
      </c>
      <c r="C31" s="24" t="s">
        <v>23</v>
      </c>
      <c r="D31" s="25" t="s">
        <v>67</v>
      </c>
      <c r="E31" s="26" t="s">
        <v>25</v>
      </c>
      <c r="F31" s="26" t="s">
        <v>33</v>
      </c>
      <c r="G31" s="27">
        <v>3</v>
      </c>
      <c r="H31" s="27"/>
      <c r="I31" s="27">
        <f t="shared" si="4"/>
        <v>0</v>
      </c>
      <c r="J31" s="27"/>
      <c r="K31" s="27">
        <f t="shared" si="5"/>
        <v>0</v>
      </c>
      <c r="L31" s="27">
        <f t="shared" si="6"/>
        <v>0</v>
      </c>
      <c r="M31" s="50">
        <f t="shared" si="7"/>
        <v>0</v>
      </c>
    </row>
    <row r="32" ht="47.25" spans="1:13">
      <c r="A32" s="23" t="s">
        <v>68</v>
      </c>
      <c r="B32" s="24" t="s">
        <v>69</v>
      </c>
      <c r="C32" s="24" t="s">
        <v>23</v>
      </c>
      <c r="D32" s="25" t="s">
        <v>70</v>
      </c>
      <c r="E32" s="26" t="s">
        <v>25</v>
      </c>
      <c r="F32" s="26" t="s">
        <v>33</v>
      </c>
      <c r="G32" s="27">
        <v>4</v>
      </c>
      <c r="H32" s="27"/>
      <c r="I32" s="27">
        <f t="shared" si="4"/>
        <v>0</v>
      </c>
      <c r="J32" s="27"/>
      <c r="K32" s="27">
        <f t="shared" si="5"/>
        <v>0</v>
      </c>
      <c r="L32" s="27">
        <f t="shared" si="6"/>
        <v>0</v>
      </c>
      <c r="M32" s="50">
        <f t="shared" si="7"/>
        <v>0</v>
      </c>
    </row>
    <row r="33" ht="47.25" spans="1:13">
      <c r="A33" s="23" t="s">
        <v>71</v>
      </c>
      <c r="B33" s="24" t="s">
        <v>72</v>
      </c>
      <c r="C33" s="24" t="s">
        <v>23</v>
      </c>
      <c r="D33" s="25" t="s">
        <v>73</v>
      </c>
      <c r="E33" s="26" t="s">
        <v>25</v>
      </c>
      <c r="F33" s="26" t="s">
        <v>33</v>
      </c>
      <c r="G33" s="27">
        <v>3</v>
      </c>
      <c r="H33" s="27"/>
      <c r="I33" s="27">
        <f t="shared" si="4"/>
        <v>0</v>
      </c>
      <c r="J33" s="27"/>
      <c r="K33" s="27">
        <f t="shared" si="5"/>
        <v>0</v>
      </c>
      <c r="L33" s="27">
        <f t="shared" si="6"/>
        <v>0</v>
      </c>
      <c r="M33" s="50">
        <f t="shared" si="7"/>
        <v>0</v>
      </c>
    </row>
    <row r="34" ht="47.25" spans="1:13">
      <c r="A34" s="23" t="s">
        <v>74</v>
      </c>
      <c r="B34" s="24" t="s">
        <v>75</v>
      </c>
      <c r="C34" s="24" t="s">
        <v>23</v>
      </c>
      <c r="D34" s="25" t="s">
        <v>76</v>
      </c>
      <c r="E34" s="26" t="s">
        <v>25</v>
      </c>
      <c r="F34" s="26" t="s">
        <v>55</v>
      </c>
      <c r="G34" s="27">
        <v>3</v>
      </c>
      <c r="H34" s="27"/>
      <c r="I34" s="27">
        <f t="shared" si="4"/>
        <v>0</v>
      </c>
      <c r="J34" s="27"/>
      <c r="K34" s="27">
        <f t="shared" si="5"/>
        <v>0</v>
      </c>
      <c r="L34" s="27">
        <f t="shared" si="6"/>
        <v>0</v>
      </c>
      <c r="M34" s="50">
        <f t="shared" si="7"/>
        <v>0</v>
      </c>
    </row>
    <row r="35" ht="31.5" spans="1:13">
      <c r="A35" s="23" t="s">
        <v>77</v>
      </c>
      <c r="B35" s="24" t="s">
        <v>78</v>
      </c>
      <c r="C35" s="24" t="s">
        <v>23</v>
      </c>
      <c r="D35" s="25" t="s">
        <v>79</v>
      </c>
      <c r="E35" s="26" t="s">
        <v>25</v>
      </c>
      <c r="F35" s="26" t="s">
        <v>80</v>
      </c>
      <c r="G35" s="27">
        <v>3</v>
      </c>
      <c r="H35" s="27"/>
      <c r="I35" s="27">
        <f t="shared" si="4"/>
        <v>0</v>
      </c>
      <c r="J35" s="27"/>
      <c r="K35" s="27">
        <f t="shared" si="5"/>
        <v>0</v>
      </c>
      <c r="L35" s="27">
        <f t="shared" si="6"/>
        <v>0</v>
      </c>
      <c r="M35" s="50">
        <f t="shared" si="7"/>
        <v>0</v>
      </c>
    </row>
    <row r="36" ht="15.75" spans="1:13">
      <c r="A36" s="23" t="s">
        <v>81</v>
      </c>
      <c r="B36" s="24" t="s">
        <v>82</v>
      </c>
      <c r="C36" s="24" t="s">
        <v>23</v>
      </c>
      <c r="D36" s="25" t="s">
        <v>83</v>
      </c>
      <c r="E36" s="26" t="s">
        <v>25</v>
      </c>
      <c r="F36" s="26" t="s">
        <v>80</v>
      </c>
      <c r="G36" s="27">
        <v>3</v>
      </c>
      <c r="H36" s="27"/>
      <c r="I36" s="27">
        <f t="shared" si="4"/>
        <v>0</v>
      </c>
      <c r="J36" s="27"/>
      <c r="K36" s="27">
        <f t="shared" si="5"/>
        <v>0</v>
      </c>
      <c r="L36" s="27">
        <f t="shared" si="6"/>
        <v>0</v>
      </c>
      <c r="M36" s="50">
        <f t="shared" si="7"/>
        <v>0</v>
      </c>
    </row>
    <row r="37" ht="47.25" spans="1:13">
      <c r="A37" s="23" t="s">
        <v>84</v>
      </c>
      <c r="B37" s="24" t="s">
        <v>85</v>
      </c>
      <c r="C37" s="24" t="s">
        <v>23</v>
      </c>
      <c r="D37" s="25" t="s">
        <v>86</v>
      </c>
      <c r="E37" s="26" t="s">
        <v>25</v>
      </c>
      <c r="F37" s="26" t="s">
        <v>55</v>
      </c>
      <c r="G37" s="27">
        <v>12</v>
      </c>
      <c r="H37" s="27"/>
      <c r="I37" s="27">
        <f t="shared" si="4"/>
        <v>0</v>
      </c>
      <c r="J37" s="27"/>
      <c r="K37" s="27">
        <f t="shared" si="5"/>
        <v>0</v>
      </c>
      <c r="L37" s="27">
        <f t="shared" si="6"/>
        <v>0</v>
      </c>
      <c r="M37" s="50">
        <f t="shared" si="7"/>
        <v>0</v>
      </c>
    </row>
    <row r="38" ht="47.25" spans="1:13">
      <c r="A38" s="23" t="s">
        <v>87</v>
      </c>
      <c r="B38" s="24" t="s">
        <v>88</v>
      </c>
      <c r="C38" s="24" t="s">
        <v>89</v>
      </c>
      <c r="D38" s="25" t="s">
        <v>90</v>
      </c>
      <c r="E38" s="26" t="s">
        <v>25</v>
      </c>
      <c r="F38" s="26" t="s">
        <v>33</v>
      </c>
      <c r="G38" s="27">
        <v>4</v>
      </c>
      <c r="H38" s="27"/>
      <c r="I38" s="27">
        <f t="shared" si="4"/>
        <v>0</v>
      </c>
      <c r="J38" s="27"/>
      <c r="K38" s="27">
        <f t="shared" si="5"/>
        <v>0</v>
      </c>
      <c r="L38" s="27">
        <f t="shared" si="6"/>
        <v>0</v>
      </c>
      <c r="M38" s="50">
        <f t="shared" si="7"/>
        <v>0</v>
      </c>
    </row>
    <row r="39" ht="15.75" spans="1:13">
      <c r="A39" s="35" t="s">
        <v>91</v>
      </c>
      <c r="B39" s="36"/>
      <c r="C39" s="36"/>
      <c r="D39" s="36"/>
      <c r="E39" s="36"/>
      <c r="F39" s="36"/>
      <c r="G39" s="36"/>
      <c r="H39" s="37"/>
      <c r="I39" s="51">
        <f>ROUND(SUM(I24:I38),2)</f>
        <v>0</v>
      </c>
      <c r="J39" s="51"/>
      <c r="K39" s="51">
        <f>ROUND(SUM(K24:K38),2)</f>
        <v>0</v>
      </c>
      <c r="L39" s="52"/>
      <c r="M39" s="51">
        <f>ROUND(SUM(M24:M38),2)</f>
        <v>0</v>
      </c>
    </row>
    <row r="40" ht="15.75" spans="1:13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53"/>
    </row>
    <row r="41" ht="15.75" spans="1:13">
      <c r="A41" s="33">
        <v>4</v>
      </c>
      <c r="B41" s="33"/>
      <c r="C41" s="33"/>
      <c r="D41" s="34" t="s">
        <v>92</v>
      </c>
      <c r="E41" s="34"/>
      <c r="F41" s="34"/>
      <c r="G41" s="34"/>
      <c r="H41" s="34"/>
      <c r="I41" s="34"/>
      <c r="J41" s="34"/>
      <c r="K41" s="34"/>
      <c r="L41" s="34"/>
      <c r="M41" s="34"/>
    </row>
    <row r="42" ht="30" customHeight="1" spans="1:13">
      <c r="A42" s="23" t="s">
        <v>93</v>
      </c>
      <c r="B42" s="24" t="s">
        <v>94</v>
      </c>
      <c r="C42" s="24" t="s">
        <v>95</v>
      </c>
      <c r="D42" s="25" t="s">
        <v>96</v>
      </c>
      <c r="E42" s="26" t="s">
        <v>25</v>
      </c>
      <c r="F42" s="26" t="s">
        <v>55</v>
      </c>
      <c r="G42" s="27">
        <v>260</v>
      </c>
      <c r="H42" s="27"/>
      <c r="I42" s="27">
        <f t="shared" ref="I42:I46" si="8">ROUND(G42*H42,2)</f>
        <v>0</v>
      </c>
      <c r="J42" s="27"/>
      <c r="K42" s="27">
        <f t="shared" ref="K42:K46" si="9">ROUND(G42*J42,2)</f>
        <v>0</v>
      </c>
      <c r="L42" s="27">
        <f t="shared" ref="L42:L46" si="10">ROUND(H42+J42,2)</f>
        <v>0</v>
      </c>
      <c r="M42" s="50">
        <f t="shared" ref="M42:M46" si="11">ROUND(G42*L42,2)</f>
        <v>0</v>
      </c>
    </row>
    <row r="43" ht="47.25" spans="1:13">
      <c r="A43" s="23" t="s">
        <v>97</v>
      </c>
      <c r="B43" s="24" t="s">
        <v>98</v>
      </c>
      <c r="C43" s="24" t="s">
        <v>23</v>
      </c>
      <c r="D43" s="25" t="s">
        <v>99</v>
      </c>
      <c r="E43" s="26" t="s">
        <v>25</v>
      </c>
      <c r="F43" s="26" t="s">
        <v>55</v>
      </c>
      <c r="G43" s="27">
        <v>50</v>
      </c>
      <c r="H43" s="27"/>
      <c r="I43" s="27">
        <f t="shared" si="8"/>
        <v>0</v>
      </c>
      <c r="J43" s="27"/>
      <c r="K43" s="27">
        <f t="shared" si="9"/>
        <v>0</v>
      </c>
      <c r="L43" s="27">
        <f t="shared" si="10"/>
        <v>0</v>
      </c>
      <c r="M43" s="50">
        <f t="shared" si="11"/>
        <v>0</v>
      </c>
    </row>
    <row r="44" ht="47.25" spans="1:13">
      <c r="A44" s="23" t="s">
        <v>100</v>
      </c>
      <c r="B44" s="24" t="s">
        <v>101</v>
      </c>
      <c r="C44" s="24" t="s">
        <v>23</v>
      </c>
      <c r="D44" s="25" t="s">
        <v>102</v>
      </c>
      <c r="E44" s="26" t="s">
        <v>25</v>
      </c>
      <c r="F44" s="26" t="s">
        <v>55</v>
      </c>
      <c r="G44" s="27">
        <v>10</v>
      </c>
      <c r="H44" s="27"/>
      <c r="I44" s="27">
        <f t="shared" si="8"/>
        <v>0</v>
      </c>
      <c r="J44" s="27"/>
      <c r="K44" s="27">
        <f t="shared" si="9"/>
        <v>0</v>
      </c>
      <c r="L44" s="27">
        <f t="shared" si="10"/>
        <v>0</v>
      </c>
      <c r="M44" s="50">
        <f t="shared" si="11"/>
        <v>0</v>
      </c>
    </row>
    <row r="45" ht="47.25" spans="1:13">
      <c r="A45" s="23" t="s">
        <v>103</v>
      </c>
      <c r="B45" s="24" t="s">
        <v>104</v>
      </c>
      <c r="C45" s="24" t="s">
        <v>23</v>
      </c>
      <c r="D45" s="25" t="s">
        <v>105</v>
      </c>
      <c r="E45" s="26" t="s">
        <v>25</v>
      </c>
      <c r="F45" s="26" t="s">
        <v>55</v>
      </c>
      <c r="G45" s="27">
        <v>40</v>
      </c>
      <c r="H45" s="27"/>
      <c r="I45" s="27">
        <f t="shared" si="8"/>
        <v>0</v>
      </c>
      <c r="J45" s="27"/>
      <c r="K45" s="27">
        <f t="shared" si="9"/>
        <v>0</v>
      </c>
      <c r="L45" s="27">
        <f t="shared" si="10"/>
        <v>0</v>
      </c>
      <c r="M45" s="50">
        <f t="shared" si="11"/>
        <v>0</v>
      </c>
    </row>
    <row r="46" ht="47.25" spans="1:13">
      <c r="A46" s="23" t="s">
        <v>106</v>
      </c>
      <c r="B46" s="24" t="s">
        <v>107</v>
      </c>
      <c r="C46" s="24" t="s">
        <v>23</v>
      </c>
      <c r="D46" s="25" t="s">
        <v>108</v>
      </c>
      <c r="E46" s="26" t="s">
        <v>25</v>
      </c>
      <c r="F46" s="26" t="s">
        <v>55</v>
      </c>
      <c r="G46" s="27">
        <v>50</v>
      </c>
      <c r="H46" s="27"/>
      <c r="I46" s="27">
        <f t="shared" si="8"/>
        <v>0</v>
      </c>
      <c r="J46" s="27"/>
      <c r="K46" s="27">
        <f t="shared" si="9"/>
        <v>0</v>
      </c>
      <c r="L46" s="27">
        <f t="shared" si="10"/>
        <v>0</v>
      </c>
      <c r="M46" s="50">
        <f t="shared" si="11"/>
        <v>0</v>
      </c>
    </row>
    <row r="47" ht="15.75" spans="1:13">
      <c r="A47" s="35" t="s">
        <v>91</v>
      </c>
      <c r="B47" s="36"/>
      <c r="C47" s="36"/>
      <c r="D47" s="36"/>
      <c r="E47" s="36"/>
      <c r="F47" s="36"/>
      <c r="G47" s="36"/>
      <c r="H47" s="37"/>
      <c r="I47" s="51">
        <f>ROUND(SUM(I42:I46),2)</f>
        <v>0</v>
      </c>
      <c r="J47" s="54"/>
      <c r="K47" s="51">
        <f>ROUND(SUM(K42:K46),2)</f>
        <v>0</v>
      </c>
      <c r="L47" s="55"/>
      <c r="M47" s="51">
        <f>ROUND(SUM(M42:M46),2)</f>
        <v>0</v>
      </c>
    </row>
    <row r="48" ht="15.75" spans="1:13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53"/>
    </row>
    <row r="49" ht="15.75" spans="1:13">
      <c r="A49" s="33">
        <v>5</v>
      </c>
      <c r="B49" s="33"/>
      <c r="C49" s="33"/>
      <c r="D49" s="34" t="s">
        <v>109</v>
      </c>
      <c r="E49" s="34"/>
      <c r="F49" s="34"/>
      <c r="G49" s="34"/>
      <c r="H49" s="34"/>
      <c r="I49" s="34"/>
      <c r="J49" s="34"/>
      <c r="K49" s="34"/>
      <c r="L49" s="34"/>
      <c r="M49" s="34"/>
    </row>
    <row r="50" ht="17.25" customHeight="1" spans="1:13">
      <c r="A50" s="23" t="s">
        <v>110</v>
      </c>
      <c r="B50" s="24">
        <v>1138</v>
      </c>
      <c r="C50" s="24" t="s">
        <v>23</v>
      </c>
      <c r="D50" s="25" t="s">
        <v>111</v>
      </c>
      <c r="E50" s="26" t="s">
        <v>47</v>
      </c>
      <c r="F50" s="26" t="s">
        <v>33</v>
      </c>
      <c r="G50" s="27">
        <v>5</v>
      </c>
      <c r="H50" s="27"/>
      <c r="I50" s="27">
        <f t="shared" ref="I50:I64" si="12">ROUND(G50*H50,2)</f>
        <v>0</v>
      </c>
      <c r="J50" s="27"/>
      <c r="K50" s="27">
        <f t="shared" ref="K50:K64" si="13">ROUND(G50*J50,2)</f>
        <v>0</v>
      </c>
      <c r="L50" s="27">
        <f t="shared" ref="L50:L64" si="14">ROUND(H50+J50,2)</f>
        <v>0</v>
      </c>
      <c r="M50" s="50">
        <f t="shared" ref="M50:M64" si="15">ROUND(G50*L50,2)</f>
        <v>0</v>
      </c>
    </row>
    <row r="51" ht="18" customHeight="1" spans="1:13">
      <c r="A51" s="23" t="s">
        <v>112</v>
      </c>
      <c r="B51" s="24">
        <v>3344</v>
      </c>
      <c r="C51" s="24" t="s">
        <v>113</v>
      </c>
      <c r="D51" s="25" t="s">
        <v>114</v>
      </c>
      <c r="E51" s="26" t="s">
        <v>47</v>
      </c>
      <c r="F51" s="26" t="s">
        <v>33</v>
      </c>
      <c r="G51" s="27">
        <v>12</v>
      </c>
      <c r="H51" s="27"/>
      <c r="I51" s="27">
        <f t="shared" si="12"/>
        <v>0</v>
      </c>
      <c r="J51" s="27"/>
      <c r="K51" s="27">
        <f t="shared" si="13"/>
        <v>0</v>
      </c>
      <c r="L51" s="27">
        <f t="shared" si="14"/>
        <v>0</v>
      </c>
      <c r="M51" s="50">
        <f t="shared" si="15"/>
        <v>0</v>
      </c>
    </row>
    <row r="52" ht="18" customHeight="1" spans="1:13">
      <c r="A52" s="23" t="s">
        <v>115</v>
      </c>
      <c r="B52" s="24" t="s">
        <v>116</v>
      </c>
      <c r="C52" s="24" t="s">
        <v>23</v>
      </c>
      <c r="D52" s="25" t="s">
        <v>117</v>
      </c>
      <c r="E52" s="26" t="s">
        <v>25</v>
      </c>
      <c r="F52" s="26" t="s">
        <v>118</v>
      </c>
      <c r="G52" s="27">
        <v>1.5</v>
      </c>
      <c r="H52" s="27"/>
      <c r="I52" s="27">
        <f t="shared" si="12"/>
        <v>0</v>
      </c>
      <c r="J52" s="27"/>
      <c r="K52" s="27">
        <f t="shared" ref="K52" si="16">ROUND(G52*J52,2)</f>
        <v>0</v>
      </c>
      <c r="L52" s="27">
        <f t="shared" ref="L52" si="17">ROUND(H52+J52,2)</f>
        <v>0</v>
      </c>
      <c r="M52" s="50">
        <f t="shared" ref="M52" si="18">ROUND(G52*L52,2)</f>
        <v>0</v>
      </c>
    </row>
    <row r="53" ht="30.75" customHeight="1" spans="1:13">
      <c r="A53" s="23" t="s">
        <v>119</v>
      </c>
      <c r="B53" s="24">
        <v>1573</v>
      </c>
      <c r="C53" s="24" t="s">
        <v>23</v>
      </c>
      <c r="D53" s="25" t="s">
        <v>120</v>
      </c>
      <c r="E53" s="26" t="s">
        <v>47</v>
      </c>
      <c r="F53" s="26" t="s">
        <v>33</v>
      </c>
      <c r="G53" s="27">
        <v>40</v>
      </c>
      <c r="H53" s="27"/>
      <c r="I53" s="27">
        <f t="shared" si="12"/>
        <v>0</v>
      </c>
      <c r="J53" s="27"/>
      <c r="K53" s="27">
        <f t="shared" si="13"/>
        <v>0</v>
      </c>
      <c r="L53" s="27">
        <f t="shared" si="14"/>
        <v>0</v>
      </c>
      <c r="M53" s="50">
        <f t="shared" si="15"/>
        <v>0</v>
      </c>
    </row>
    <row r="54" ht="33" customHeight="1" spans="1:13">
      <c r="A54" s="23" t="s">
        <v>121</v>
      </c>
      <c r="B54" s="24">
        <v>1574</v>
      </c>
      <c r="C54" s="24" t="s">
        <v>23</v>
      </c>
      <c r="D54" s="25" t="s">
        <v>122</v>
      </c>
      <c r="E54" s="26" t="s">
        <v>47</v>
      </c>
      <c r="F54" s="26" t="s">
        <v>33</v>
      </c>
      <c r="G54" s="27">
        <v>20</v>
      </c>
      <c r="H54" s="27"/>
      <c r="I54" s="27">
        <f t="shared" si="12"/>
        <v>0</v>
      </c>
      <c r="J54" s="27"/>
      <c r="K54" s="27">
        <f t="shared" si="13"/>
        <v>0</v>
      </c>
      <c r="L54" s="27">
        <f t="shared" si="14"/>
        <v>0</v>
      </c>
      <c r="M54" s="50">
        <f t="shared" si="15"/>
        <v>0</v>
      </c>
    </row>
    <row r="55" ht="32.25" customHeight="1" spans="1:13">
      <c r="A55" s="23" t="s">
        <v>123</v>
      </c>
      <c r="B55" s="24">
        <v>1575</v>
      </c>
      <c r="C55" s="24" t="s">
        <v>23</v>
      </c>
      <c r="D55" s="25" t="s">
        <v>124</v>
      </c>
      <c r="E55" s="26" t="s">
        <v>47</v>
      </c>
      <c r="F55" s="26" t="s">
        <v>33</v>
      </c>
      <c r="G55" s="27">
        <v>1</v>
      </c>
      <c r="H55" s="27"/>
      <c r="I55" s="27">
        <f t="shared" si="12"/>
        <v>0</v>
      </c>
      <c r="J55" s="27"/>
      <c r="K55" s="27">
        <f t="shared" si="13"/>
        <v>0</v>
      </c>
      <c r="L55" s="27">
        <f t="shared" si="14"/>
        <v>0</v>
      </c>
      <c r="M55" s="50">
        <f t="shared" si="15"/>
        <v>0</v>
      </c>
    </row>
    <row r="56" ht="32.25" customHeight="1" spans="1:13">
      <c r="A56" s="23" t="s">
        <v>125</v>
      </c>
      <c r="B56" s="24">
        <v>1576</v>
      </c>
      <c r="C56" s="24" t="s">
        <v>23</v>
      </c>
      <c r="D56" s="25" t="s">
        <v>126</v>
      </c>
      <c r="E56" s="26" t="s">
        <v>47</v>
      </c>
      <c r="F56" s="26" t="s">
        <v>33</v>
      </c>
      <c r="G56" s="27">
        <v>4</v>
      </c>
      <c r="H56" s="27"/>
      <c r="I56" s="27">
        <f t="shared" si="12"/>
        <v>0</v>
      </c>
      <c r="J56" s="27"/>
      <c r="K56" s="27">
        <f t="shared" si="13"/>
        <v>0</v>
      </c>
      <c r="L56" s="27">
        <f t="shared" si="14"/>
        <v>0</v>
      </c>
      <c r="M56" s="50">
        <f t="shared" si="15"/>
        <v>0</v>
      </c>
    </row>
    <row r="57" ht="47.25" spans="1:13">
      <c r="A57" s="23" t="s">
        <v>127</v>
      </c>
      <c r="B57" s="24">
        <v>43098</v>
      </c>
      <c r="C57" s="24" t="s">
        <v>23</v>
      </c>
      <c r="D57" s="25" t="s">
        <v>128</v>
      </c>
      <c r="E57" s="26" t="s">
        <v>47</v>
      </c>
      <c r="F57" s="26" t="s">
        <v>33</v>
      </c>
      <c r="G57" s="27">
        <v>1</v>
      </c>
      <c r="H57" s="27"/>
      <c r="I57" s="27">
        <f t="shared" si="12"/>
        <v>0</v>
      </c>
      <c r="J57" s="27"/>
      <c r="K57" s="27">
        <f t="shared" si="13"/>
        <v>0</v>
      </c>
      <c r="L57" s="27">
        <f t="shared" si="14"/>
        <v>0</v>
      </c>
      <c r="M57" s="50">
        <f t="shared" si="15"/>
        <v>0</v>
      </c>
    </row>
    <row r="58" ht="33.75" customHeight="1" spans="1:13">
      <c r="A58" s="23" t="s">
        <v>129</v>
      </c>
      <c r="B58" s="24" t="s">
        <v>130</v>
      </c>
      <c r="C58" s="24" t="s">
        <v>23</v>
      </c>
      <c r="D58" s="25" t="s">
        <v>131</v>
      </c>
      <c r="E58" s="26" t="s">
        <v>25</v>
      </c>
      <c r="F58" s="26" t="s">
        <v>55</v>
      </c>
      <c r="G58" s="27">
        <v>3</v>
      </c>
      <c r="H58" s="27"/>
      <c r="I58" s="27">
        <f t="shared" si="12"/>
        <v>0</v>
      </c>
      <c r="J58" s="27"/>
      <c r="K58" s="27">
        <f t="shared" si="13"/>
        <v>0</v>
      </c>
      <c r="L58" s="27">
        <f t="shared" si="14"/>
        <v>0</v>
      </c>
      <c r="M58" s="50">
        <f t="shared" si="15"/>
        <v>0</v>
      </c>
    </row>
    <row r="59" ht="47.25" spans="1:13">
      <c r="A59" s="23" t="s">
        <v>132</v>
      </c>
      <c r="B59" s="24" t="s">
        <v>133</v>
      </c>
      <c r="C59" s="24" t="s">
        <v>23</v>
      </c>
      <c r="D59" s="25" t="s">
        <v>134</v>
      </c>
      <c r="E59" s="26" t="s">
        <v>25</v>
      </c>
      <c r="F59" s="26" t="s">
        <v>33</v>
      </c>
      <c r="G59" s="27">
        <v>4</v>
      </c>
      <c r="H59" s="27"/>
      <c r="I59" s="27">
        <f t="shared" si="12"/>
        <v>0</v>
      </c>
      <c r="J59" s="27"/>
      <c r="K59" s="27">
        <f t="shared" si="13"/>
        <v>0</v>
      </c>
      <c r="L59" s="27">
        <f t="shared" si="14"/>
        <v>0</v>
      </c>
      <c r="M59" s="50">
        <f t="shared" si="15"/>
        <v>0</v>
      </c>
    </row>
    <row r="60" ht="34.5" customHeight="1" spans="1:13">
      <c r="A60" s="23" t="s">
        <v>135</v>
      </c>
      <c r="B60" s="24" t="s">
        <v>136</v>
      </c>
      <c r="C60" s="24" t="s">
        <v>23</v>
      </c>
      <c r="D60" s="25" t="s">
        <v>137</v>
      </c>
      <c r="E60" s="26" t="s">
        <v>25</v>
      </c>
      <c r="F60" s="26" t="s">
        <v>33</v>
      </c>
      <c r="G60" s="27">
        <v>6</v>
      </c>
      <c r="H60" s="27"/>
      <c r="I60" s="27">
        <f t="shared" si="12"/>
        <v>0</v>
      </c>
      <c r="J60" s="27"/>
      <c r="K60" s="27">
        <f t="shared" si="13"/>
        <v>0</v>
      </c>
      <c r="L60" s="27">
        <f t="shared" si="14"/>
        <v>0</v>
      </c>
      <c r="M60" s="50">
        <f t="shared" si="15"/>
        <v>0</v>
      </c>
    </row>
    <row r="61" ht="32.25" customHeight="1" spans="1:13">
      <c r="A61" s="23" t="s">
        <v>138</v>
      </c>
      <c r="B61" s="24" t="s">
        <v>139</v>
      </c>
      <c r="C61" s="24" t="s">
        <v>23</v>
      </c>
      <c r="D61" s="25" t="s">
        <v>140</v>
      </c>
      <c r="E61" s="26" t="s">
        <v>25</v>
      </c>
      <c r="F61" s="26" t="s">
        <v>55</v>
      </c>
      <c r="G61" s="27">
        <v>6</v>
      </c>
      <c r="H61" s="27"/>
      <c r="I61" s="27">
        <f t="shared" si="12"/>
        <v>0</v>
      </c>
      <c r="J61" s="27"/>
      <c r="K61" s="27">
        <f t="shared" si="13"/>
        <v>0</v>
      </c>
      <c r="L61" s="27">
        <f t="shared" si="14"/>
        <v>0</v>
      </c>
      <c r="M61" s="50">
        <f t="shared" si="15"/>
        <v>0</v>
      </c>
    </row>
    <row r="62" ht="31.5" spans="1:13">
      <c r="A62" s="23" t="s">
        <v>141</v>
      </c>
      <c r="B62" s="24" t="s">
        <v>142</v>
      </c>
      <c r="C62" s="24" t="s">
        <v>23</v>
      </c>
      <c r="D62" s="25" t="s">
        <v>143</v>
      </c>
      <c r="E62" s="26" t="s">
        <v>25</v>
      </c>
      <c r="F62" s="26" t="s">
        <v>33</v>
      </c>
      <c r="G62" s="27">
        <v>3</v>
      </c>
      <c r="H62" s="27"/>
      <c r="I62" s="27">
        <f t="shared" si="12"/>
        <v>0</v>
      </c>
      <c r="J62" s="27"/>
      <c r="K62" s="27">
        <f t="shared" si="13"/>
        <v>0</v>
      </c>
      <c r="L62" s="27">
        <f t="shared" ref="L62:L63" si="19">ROUND(H62+J62,2)</f>
        <v>0</v>
      </c>
      <c r="M62" s="50">
        <f t="shared" ref="M62:M63" si="20">ROUND(G62*L62,2)</f>
        <v>0</v>
      </c>
    </row>
    <row r="63" ht="47.25" spans="1:13">
      <c r="A63" s="23" t="s">
        <v>144</v>
      </c>
      <c r="B63" s="24" t="s">
        <v>145</v>
      </c>
      <c r="C63" s="24" t="s">
        <v>23</v>
      </c>
      <c r="D63" s="25" t="s">
        <v>146</v>
      </c>
      <c r="E63" s="26" t="s">
        <v>25</v>
      </c>
      <c r="F63" s="26" t="s">
        <v>33</v>
      </c>
      <c r="G63" s="27">
        <v>2</v>
      </c>
      <c r="H63" s="27"/>
      <c r="I63" s="27">
        <f t="shared" si="12"/>
        <v>0</v>
      </c>
      <c r="J63" s="27"/>
      <c r="K63" s="27">
        <f t="shared" si="13"/>
        <v>0</v>
      </c>
      <c r="L63" s="27">
        <f t="shared" si="19"/>
        <v>0</v>
      </c>
      <c r="M63" s="50">
        <f t="shared" si="20"/>
        <v>0</v>
      </c>
    </row>
    <row r="64" ht="31.5" spans="1:13">
      <c r="A64" s="23" t="s">
        <v>147</v>
      </c>
      <c r="B64" s="24" t="s">
        <v>148</v>
      </c>
      <c r="C64" s="24" t="s">
        <v>23</v>
      </c>
      <c r="D64" s="25" t="s">
        <v>149</v>
      </c>
      <c r="E64" s="26" t="s">
        <v>25</v>
      </c>
      <c r="F64" s="26" t="s">
        <v>33</v>
      </c>
      <c r="G64" s="27">
        <v>1</v>
      </c>
      <c r="H64" s="27"/>
      <c r="I64" s="27">
        <f t="shared" si="12"/>
        <v>0</v>
      </c>
      <c r="J64" s="27"/>
      <c r="K64" s="27">
        <f t="shared" si="13"/>
        <v>0</v>
      </c>
      <c r="L64" s="27">
        <f t="shared" si="14"/>
        <v>0</v>
      </c>
      <c r="M64" s="50">
        <f t="shared" si="15"/>
        <v>0</v>
      </c>
    </row>
    <row r="65" ht="15.75" spans="1:13">
      <c r="A65" s="35" t="s">
        <v>91</v>
      </c>
      <c r="B65" s="36"/>
      <c r="C65" s="36"/>
      <c r="D65" s="36"/>
      <c r="E65" s="36"/>
      <c r="F65" s="36"/>
      <c r="G65" s="36"/>
      <c r="H65" s="37"/>
      <c r="I65" s="51">
        <f>ROUND(SUM(I50:I64),2)</f>
        <v>0</v>
      </c>
      <c r="J65" s="51"/>
      <c r="K65" s="51">
        <f>ROUND(SUM(K50:K64),2)</f>
        <v>0</v>
      </c>
      <c r="L65" s="52"/>
      <c r="M65" s="51">
        <f>ROUND(SUM(M50:M64),2)</f>
        <v>0</v>
      </c>
    </row>
    <row r="66" ht="15.75" spans="1:13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53"/>
    </row>
    <row r="67" ht="15.75" spans="1:13">
      <c r="A67" s="33">
        <v>6</v>
      </c>
      <c r="B67" s="33"/>
      <c r="C67" s="33"/>
      <c r="D67" s="34" t="s">
        <v>150</v>
      </c>
      <c r="E67" s="34"/>
      <c r="F67" s="34"/>
      <c r="G67" s="34"/>
      <c r="H67" s="34"/>
      <c r="I67" s="34"/>
      <c r="J67" s="34"/>
      <c r="K67" s="34"/>
      <c r="L67" s="34"/>
      <c r="M67" s="34"/>
    </row>
    <row r="68" ht="31.5" spans="1:13">
      <c r="A68" s="23" t="s">
        <v>151</v>
      </c>
      <c r="B68" s="24" t="s">
        <v>152</v>
      </c>
      <c r="C68" s="24" t="s">
        <v>89</v>
      </c>
      <c r="D68" s="25" t="s">
        <v>153</v>
      </c>
      <c r="E68" s="26" t="s">
        <v>25</v>
      </c>
      <c r="F68" s="26" t="s">
        <v>33</v>
      </c>
      <c r="G68" s="27">
        <v>2</v>
      </c>
      <c r="H68" s="27"/>
      <c r="I68" s="27">
        <f t="shared" ref="I68:I70" si="21">ROUND(G68*H68,2)</f>
        <v>0</v>
      </c>
      <c r="J68" s="27"/>
      <c r="K68" s="27">
        <f t="shared" ref="K68:K70" si="22">ROUND(G68*J68,2)</f>
        <v>0</v>
      </c>
      <c r="L68" s="27">
        <f t="shared" ref="L68:L70" si="23">ROUND(H68+J68,2)</f>
        <v>0</v>
      </c>
      <c r="M68" s="50">
        <f t="shared" ref="M68:M70" si="24">ROUND(G68*L68,2)</f>
        <v>0</v>
      </c>
    </row>
    <row r="69" ht="31.5" spans="1:13">
      <c r="A69" s="23" t="s">
        <v>154</v>
      </c>
      <c r="B69" s="24" t="s">
        <v>155</v>
      </c>
      <c r="C69" s="24" t="s">
        <v>89</v>
      </c>
      <c r="D69" s="25" t="s">
        <v>156</v>
      </c>
      <c r="E69" s="26" t="s">
        <v>25</v>
      </c>
      <c r="F69" s="26" t="s">
        <v>33</v>
      </c>
      <c r="G69" s="27">
        <v>2</v>
      </c>
      <c r="H69" s="27"/>
      <c r="I69" s="27">
        <f t="shared" si="21"/>
        <v>0</v>
      </c>
      <c r="J69" s="27"/>
      <c r="K69" s="27">
        <f t="shared" si="22"/>
        <v>0</v>
      </c>
      <c r="L69" s="27">
        <f t="shared" si="23"/>
        <v>0</v>
      </c>
      <c r="M69" s="50">
        <f t="shared" si="24"/>
        <v>0</v>
      </c>
    </row>
    <row r="70" ht="33.75" customHeight="1" spans="1:13">
      <c r="A70" s="23" t="s">
        <v>157</v>
      </c>
      <c r="B70" s="24" t="s">
        <v>158</v>
      </c>
      <c r="C70" s="24" t="s">
        <v>89</v>
      </c>
      <c r="D70" s="25" t="s">
        <v>159</v>
      </c>
      <c r="E70" s="26" t="s">
        <v>25</v>
      </c>
      <c r="F70" s="26" t="s">
        <v>33</v>
      </c>
      <c r="G70" s="27">
        <v>1</v>
      </c>
      <c r="H70" s="27"/>
      <c r="I70" s="27">
        <f t="shared" si="21"/>
        <v>0</v>
      </c>
      <c r="J70" s="27"/>
      <c r="K70" s="27">
        <f t="shared" si="22"/>
        <v>0</v>
      </c>
      <c r="L70" s="27">
        <f t="shared" si="23"/>
        <v>0</v>
      </c>
      <c r="M70" s="50">
        <f t="shared" si="24"/>
        <v>0</v>
      </c>
    </row>
    <row r="71" ht="15.75" spans="1:13">
      <c r="A71" s="35" t="s">
        <v>91</v>
      </c>
      <c r="B71" s="36"/>
      <c r="C71" s="36"/>
      <c r="D71" s="36"/>
      <c r="E71" s="36"/>
      <c r="F71" s="36"/>
      <c r="G71" s="36"/>
      <c r="H71" s="37"/>
      <c r="I71" s="51">
        <f>ROUND(SUM(I68:I70),2)</f>
        <v>0</v>
      </c>
      <c r="J71" s="51"/>
      <c r="K71" s="51">
        <f>ROUND(SUM(K68:K70),2)</f>
        <v>0</v>
      </c>
      <c r="L71" s="52"/>
      <c r="M71" s="51">
        <f>ROUND(SUM(M68:M70),2)</f>
        <v>0</v>
      </c>
    </row>
    <row r="72" ht="15.75" spans="1:13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53"/>
    </row>
    <row r="73" ht="15.75" spans="1:13">
      <c r="A73" s="33">
        <v>7</v>
      </c>
      <c r="B73" s="33"/>
      <c r="C73" s="33"/>
      <c r="D73" s="34" t="s">
        <v>160</v>
      </c>
      <c r="E73" s="34"/>
      <c r="F73" s="34"/>
      <c r="G73" s="34"/>
      <c r="H73" s="34"/>
      <c r="I73" s="34"/>
      <c r="J73" s="34"/>
      <c r="K73" s="34"/>
      <c r="L73" s="34"/>
      <c r="M73" s="34"/>
    </row>
    <row r="74" ht="31.5" spans="1:13">
      <c r="A74" s="23" t="s">
        <v>161</v>
      </c>
      <c r="B74" s="24" t="s">
        <v>162</v>
      </c>
      <c r="C74" s="24" t="s">
        <v>89</v>
      </c>
      <c r="D74" s="25" t="s">
        <v>163</v>
      </c>
      <c r="E74" s="26" t="s">
        <v>25</v>
      </c>
      <c r="F74" s="26" t="s">
        <v>33</v>
      </c>
      <c r="G74" s="27">
        <v>78</v>
      </c>
      <c r="H74" s="27"/>
      <c r="I74" s="27">
        <f t="shared" ref="I74:I77" si="25">ROUND(G74*H74,2)</f>
        <v>0</v>
      </c>
      <c r="J74" s="27"/>
      <c r="K74" s="27">
        <f t="shared" ref="K74:K76" si="26">ROUND(G74*J74,2)</f>
        <v>0</v>
      </c>
      <c r="L74" s="27">
        <f t="shared" ref="L74:L76" si="27">ROUND(H74+J74,2)</f>
        <v>0</v>
      </c>
      <c r="M74" s="50">
        <f t="shared" ref="M74:M76" si="28">ROUND(G74*L74,2)</f>
        <v>0</v>
      </c>
    </row>
    <row r="75" ht="31.5" spans="1:13">
      <c r="A75" s="23" t="s">
        <v>164</v>
      </c>
      <c r="B75" s="24" t="s">
        <v>165</v>
      </c>
      <c r="C75" s="24" t="s">
        <v>89</v>
      </c>
      <c r="D75" s="25" t="s">
        <v>166</v>
      </c>
      <c r="E75" s="26" t="s">
        <v>25</v>
      </c>
      <c r="F75" s="26" t="s">
        <v>33</v>
      </c>
      <c r="G75" s="27">
        <v>36</v>
      </c>
      <c r="H75" s="27"/>
      <c r="I75" s="27">
        <f t="shared" si="25"/>
        <v>0</v>
      </c>
      <c r="J75" s="27"/>
      <c r="K75" s="27">
        <f t="shared" si="26"/>
        <v>0</v>
      </c>
      <c r="L75" s="27">
        <f t="shared" si="27"/>
        <v>0</v>
      </c>
      <c r="M75" s="50">
        <f t="shared" si="28"/>
        <v>0</v>
      </c>
    </row>
    <row r="76" ht="65.25" customHeight="1" spans="1:13">
      <c r="A76" s="23" t="s">
        <v>167</v>
      </c>
      <c r="B76" s="24" t="s">
        <v>168</v>
      </c>
      <c r="C76" s="24" t="s">
        <v>89</v>
      </c>
      <c r="D76" s="25" t="s">
        <v>169</v>
      </c>
      <c r="E76" s="26" t="s">
        <v>25</v>
      </c>
      <c r="F76" s="26" t="s">
        <v>33</v>
      </c>
      <c r="G76" s="27">
        <v>11</v>
      </c>
      <c r="H76" s="27"/>
      <c r="I76" s="27">
        <f t="shared" si="25"/>
        <v>0</v>
      </c>
      <c r="J76" s="27"/>
      <c r="K76" s="27">
        <f t="shared" si="26"/>
        <v>0</v>
      </c>
      <c r="L76" s="27">
        <f t="shared" si="27"/>
        <v>0</v>
      </c>
      <c r="M76" s="50">
        <f t="shared" si="28"/>
        <v>0</v>
      </c>
    </row>
    <row r="77" ht="31.5" spans="1:13">
      <c r="A77" s="23" t="s">
        <v>170</v>
      </c>
      <c r="B77" s="24" t="s">
        <v>171</v>
      </c>
      <c r="C77" s="24" t="s">
        <v>89</v>
      </c>
      <c r="D77" s="25" t="s">
        <v>172</v>
      </c>
      <c r="E77" s="26" t="s">
        <v>25</v>
      </c>
      <c r="F77" s="26" t="s">
        <v>33</v>
      </c>
      <c r="G77" s="27">
        <v>1</v>
      </c>
      <c r="H77" s="27"/>
      <c r="I77" s="27">
        <f t="shared" si="25"/>
        <v>0</v>
      </c>
      <c r="J77" s="27"/>
      <c r="K77" s="27">
        <f t="shared" ref="K77" si="29">ROUND(G77*J77,2)</f>
        <v>0</v>
      </c>
      <c r="L77" s="27">
        <f t="shared" ref="L77" si="30">ROUND(H77+J77,2)</f>
        <v>0</v>
      </c>
      <c r="M77" s="50">
        <f t="shared" ref="M77" si="31">ROUND(G77*L77,2)</f>
        <v>0</v>
      </c>
    </row>
    <row r="78" ht="15.75" spans="1:13">
      <c r="A78" s="35" t="s">
        <v>91</v>
      </c>
      <c r="B78" s="36"/>
      <c r="C78" s="36"/>
      <c r="D78" s="36"/>
      <c r="E78" s="36"/>
      <c r="F78" s="36"/>
      <c r="G78" s="36"/>
      <c r="H78" s="37"/>
      <c r="I78" s="51">
        <f>ROUND(SUM(I74:I77),2)</f>
        <v>0</v>
      </c>
      <c r="J78" s="51"/>
      <c r="K78" s="51">
        <f t="shared" ref="K78:M78" si="32">ROUND(SUM(K74:K77),2)</f>
        <v>0</v>
      </c>
      <c r="L78" s="51"/>
      <c r="M78" s="51">
        <f t="shared" si="32"/>
        <v>0</v>
      </c>
    </row>
    <row r="79" ht="15.75" spans="1:13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ht="15.75" spans="1:13">
      <c r="A80" s="56" t="s">
        <v>173</v>
      </c>
      <c r="B80" s="57"/>
      <c r="C80" s="57"/>
      <c r="D80" s="57"/>
      <c r="E80" s="57"/>
      <c r="F80" s="57"/>
      <c r="G80" s="57"/>
      <c r="H80" s="58"/>
      <c r="I80" s="63">
        <f>I14+I21+I39+I47+I65+I71+I78</f>
        <v>0</v>
      </c>
      <c r="J80" s="64"/>
      <c r="K80" s="64">
        <f>+K14+K21+K39+K47+K65+K71+K78</f>
        <v>0</v>
      </c>
      <c r="L80" s="64"/>
      <c r="M80" s="64">
        <f>M14+M21+M39+M47+M65+M71+M78</f>
        <v>0</v>
      </c>
    </row>
    <row r="81" ht="15" customHeight="1" spans="1:1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5"/>
    </row>
    <row r="82" ht="15.75" spans="1:13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6"/>
    </row>
    <row r="88" spans="9:14">
      <c r="I88" s="67"/>
      <c r="J88" s="67"/>
      <c r="K88" s="67"/>
      <c r="L88" s="67"/>
      <c r="M88" s="67"/>
      <c r="N88" s="68"/>
    </row>
    <row r="89" spans="9:14">
      <c r="I89" s="69"/>
      <c r="J89" s="69"/>
      <c r="K89" s="69"/>
      <c r="L89" s="69"/>
      <c r="M89" s="69"/>
      <c r="N89" s="68"/>
    </row>
    <row r="90" spans="9:14">
      <c r="I90" s="67"/>
      <c r="J90" s="67"/>
      <c r="K90" s="67"/>
      <c r="L90" s="67"/>
      <c r="M90" s="67"/>
      <c r="N90" s="68"/>
    </row>
    <row r="91" spans="9:14">
      <c r="I91" s="67"/>
      <c r="J91" s="67"/>
      <c r="K91" s="67"/>
      <c r="L91" s="67"/>
      <c r="M91" s="67"/>
      <c r="N91" s="68"/>
    </row>
  </sheetData>
  <mergeCells count="40">
    <mergeCell ref="B2:M2"/>
    <mergeCell ref="B3:M3"/>
    <mergeCell ref="B4:M4"/>
    <mergeCell ref="B5:M5"/>
    <mergeCell ref="B6:M6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4:H14"/>
    <mergeCell ref="A15:M15"/>
    <mergeCell ref="D16:M16"/>
    <mergeCell ref="A21:H21"/>
    <mergeCell ref="A22:M22"/>
    <mergeCell ref="D23:M23"/>
    <mergeCell ref="A39:H39"/>
    <mergeCell ref="A40:M40"/>
    <mergeCell ref="D41:M41"/>
    <mergeCell ref="A47:H47"/>
    <mergeCell ref="A48:M48"/>
    <mergeCell ref="D49:M49"/>
    <mergeCell ref="A65:H65"/>
    <mergeCell ref="A66:M66"/>
    <mergeCell ref="D67:M67"/>
    <mergeCell ref="A71:H71"/>
    <mergeCell ref="A72:M72"/>
    <mergeCell ref="D73:M73"/>
    <mergeCell ref="A78:H78"/>
    <mergeCell ref="A79:M79"/>
    <mergeCell ref="A80:H80"/>
    <mergeCell ref="A81:M81"/>
    <mergeCell ref="A82:M82"/>
    <mergeCell ref="J89:K89"/>
    <mergeCell ref="L89:M89"/>
  </mergeCells>
  <printOptions horizontalCentered="1"/>
  <pageMargins left="0.25" right="0.25" top="0.75" bottom="0.75" header="0.3" footer="0.3"/>
  <pageSetup paperSize="9" scale="49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2023-08-01T17:18:00Z</dcterms:created>
  <cp:lastPrinted>2023-09-04T17:55:00Z</cp:lastPrinted>
  <dcterms:modified xsi:type="dcterms:W3CDTF">2023-10-25T16:23:00Z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21E39E163A7F423794AEB2DA761F34FE_13</vt:lpwstr>
  </property>
  <property fmtid="{D5CDD505-2E9C-101B-9397-08002B2CF9AE}" pid="3" name="KSOProductBuildVer">
    <vt:lpwstr>1046-12.2.0.13266</vt:lpwstr>
  </property>
</Properties>
</file>